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4" r:id="rId2"/>
  </sheets>
  <calcPr calcId="125725"/>
</workbook>
</file>

<file path=xl/calcChain.xml><?xml version="1.0" encoding="utf-8"?>
<calcChain xmlns="http://schemas.openxmlformats.org/spreadsheetml/2006/main">
  <c r="R23" i="2"/>
  <c r="F23" i="4" l="1"/>
  <c r="F22"/>
  <c r="F21"/>
  <c r="F19"/>
  <c r="E19"/>
  <c r="F18"/>
  <c r="F17"/>
  <c r="F16"/>
  <c r="E15"/>
  <c r="E20" s="1"/>
  <c r="E24" s="1"/>
  <c r="F14"/>
  <c r="F13"/>
  <c r="F12"/>
  <c r="F11"/>
  <c r="F10"/>
  <c r="F15" l="1"/>
  <c r="F20" s="1"/>
  <c r="F24" s="1"/>
  <c r="D8" i="2" l="1"/>
</calcChain>
</file>

<file path=xl/sharedStrings.xml><?xml version="1.0" encoding="utf-8"?>
<sst xmlns="http://schemas.openxmlformats.org/spreadsheetml/2006/main" count="186" uniqueCount="138">
  <si>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</si>
  <si>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</si>
  <si>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</si>
  <si>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</si>
  <si>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</si>
  <si>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</si>
  <si>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</si>
  <si>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</si>
  <si>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</si>
  <si>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</si>
  <si>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</si>
  <si>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</si>
  <si>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</si>
  <si>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</si>
  <si>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</si>
  <si>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</si>
  <si>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</si>
  <si>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</si>
  <si>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</si>
  <si>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</si>
  <si>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</si>
  <si>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</si>
  <si>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</si>
  <si>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</si>
  <si>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</si>
  <si>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</si>
  <si>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</si>
  <si>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</si>
  <si>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</si>
  <si>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</si>
  <si>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</si>
  <si>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</si>
  <si>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</si>
  <si>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</si>
  <si>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</si>
  <si>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</si>
  <si>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</si>
  <si>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</si>
  <si>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Договор на обслуживание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</si>
  <si>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</si>
  <si>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</si>
  <si>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</si>
  <si>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</si>
  <si>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</si>
  <si>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</si>
  <si>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</si>
  <si>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</si>
  <si>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</si>
  <si>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</si>
  <si>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</si>
  <si>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Уборка контейнерной площадки</t>
  </si>
  <si>
    <t>квтЧ</t>
  </si>
  <si>
    <t>7</t>
  </si>
  <si>
    <t xml:space="preserve">Содержание придомовой территории </t>
  </si>
  <si>
    <t>8</t>
  </si>
  <si>
    <t>ВСЕГО с СОИ</t>
  </si>
  <si>
    <t>акты</t>
  </si>
  <si>
    <t>Согласно ПП РФ №290(п.23/1-4)</t>
  </si>
  <si>
    <t>Окос травы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</si>
  <si>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</si>
  <si>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</si>
  <si>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</si>
  <si>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</si>
  <si>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</si>
  <si>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</si>
  <si>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</si>
  <si>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</si>
  <si>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</si>
  <si>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</si>
  <si>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</si>
  <si>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</si>
  <si>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</si>
  <si>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</si>
  <si>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</si>
  <si>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</si>
  <si>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</si>
  <si>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</si>
  <si>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</si>
  <si>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</si>
  <si>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</si>
  <si>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</si>
  <si>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</si>
  <si>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</si>
  <si>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</si>
  <si>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</si>
  <si>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</si>
  <si>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</si>
  <si>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</si>
  <si>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</si>
  <si>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</si>
  <si>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</si>
  <si>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</si>
  <si>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</si>
  <si>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 xml:space="preserve"> Представитель МКД ____________</t>
  </si>
  <si>
    <t>Исполнитель  экономист УК _______________</t>
  </si>
  <si>
    <t>МКД  адрес: Горького , дом 13</t>
  </si>
  <si>
    <t>Стоимость руб</t>
  </si>
  <si>
    <t>Работы по содержанию и ремонту   систем  инженерно-технического обеспечения, МОП</t>
  </si>
  <si>
    <t>Работы по содержанию земельного участка  и благоустройства</t>
  </si>
  <si>
    <t>Обслуживание  и вентканалов</t>
  </si>
  <si>
    <t>Подписи сторон:</t>
  </si>
  <si>
    <t>м/час</t>
  </si>
  <si>
    <t>Вывоз не бытового мусора</t>
  </si>
  <si>
    <t>м3</t>
  </si>
  <si>
    <t>шт</t>
  </si>
  <si>
    <t>маш\час</t>
  </si>
  <si>
    <t>Подсыпка пескосолянной смесью</t>
  </si>
  <si>
    <t>м2/мес</t>
  </si>
  <si>
    <t xml:space="preserve"> г.Тула , ул М.Горького , д.13 за  2024 год</t>
  </si>
  <si>
    <t>Очистка снега , наледи, сосулек</t>
  </si>
  <si>
    <t>м.п</t>
  </si>
  <si>
    <t>Ремонт входного козырька под.4</t>
  </si>
  <si>
    <t xml:space="preserve"> Очистка снега , наледи, сосулек кв.28,55</t>
  </si>
  <si>
    <t>Услуги спецтехники(январь, февраль))</t>
  </si>
  <si>
    <t xml:space="preserve">Ремонт штакетного забора </t>
  </si>
  <si>
    <t>п.м.</t>
  </si>
  <si>
    <t>Ремонт мягкой кровли кв.55</t>
  </si>
  <si>
    <t>Осмотр вентканалов по заявкам жителей кв.10,90</t>
  </si>
  <si>
    <t>Герметизация панельных стыков кв.116</t>
  </si>
  <si>
    <t xml:space="preserve"> Ремонт мягкой кровли Общий ковер</t>
  </si>
  <si>
    <t>Ремонт примыканий и трещин</t>
  </si>
  <si>
    <t>Сплошной ремонт покрытия мастикой</t>
  </si>
  <si>
    <t xml:space="preserve"> Ремонт мягкой кровли кв.28,29,30,43,44,45</t>
  </si>
  <si>
    <t>Изготовление и установка зонта над вентканалом(+ покраска трубы 8 п.м.)</t>
  </si>
  <si>
    <t xml:space="preserve">Укрепление зонтов над вентшахтами </t>
  </si>
  <si>
    <t>Обследование ВДГО</t>
  </si>
  <si>
    <t xml:space="preserve">Техническое диагностирование внутригазового оборудования </t>
  </si>
  <si>
    <t>кв.</t>
  </si>
  <si>
    <t xml:space="preserve">Смена зонтов над вентшахтами </t>
  </si>
  <si>
    <t>5а</t>
  </si>
  <si>
    <t>8а</t>
  </si>
  <si>
    <t>Услуги спецтехники (Трактор)(Декабрь)</t>
  </si>
  <si>
    <t>Задолженнность на 01.01.2025 г</t>
  </si>
  <si>
    <t>Долг СП перед УК в сумме руб на 01.01.2024г</t>
  </si>
  <si>
    <t>Долг СП перед УК в сумме руб на 01.01.2025 г</t>
  </si>
  <si>
    <t>Оплачены работы  (услуги) за 2024 г.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</si>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</sst>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2" fontId="7" fillId="0" borderId="5" xfId="0" applyNumberFormat="1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11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2" fontId="11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vertical="center"/>
    </xf>
    <xf numFmtId="0" fontId="10" fillId="0" borderId="0" xfId="0" applyFont="1" applyBorder="1"/>
    <xf numFmtId="3" fontId="10" fillId="0" borderId="10" xfId="0" applyNumberFormat="1" applyFont="1" applyBorder="1"/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0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4" fontId="24" fillId="3" borderId="16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4" fontId="25" fillId="3" borderId="0" xfId="0" applyNumberFormat="1" applyFont="1" applyFill="1" applyBorder="1" applyAlignment="1">
      <alignment horizontal="left"/>
    </xf>
    <xf numFmtId="0" fontId="0" fillId="0" borderId="0" xfId="0" applyAlignment="1"/>
    <xf numFmtId="0" fontId="26" fillId="3" borderId="5" xfId="0" applyFont="1" applyFill="1" applyBorder="1" applyAlignment="1">
      <alignment horizontal="center"/>
    </xf>
    <xf numFmtId="165" fontId="17" fillId="0" borderId="5" xfId="0" applyNumberFormat="1" applyFont="1" applyBorder="1" applyAlignment="1">
      <alignment horizontal="center" vertical="center"/>
    </xf>
    <xf numFmtId="2" fontId="25" fillId="3" borderId="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/>
    </xf>
    <xf numFmtId="0" fontId="2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165" fontId="17" fillId="0" borderId="6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right" vertical="center"/>
    </xf>
    <xf numFmtId="4" fontId="9" fillId="0" borderId="0" xfId="0" applyNumberFormat="1" applyFont="1"/>
    <xf numFmtId="0" fontId="9" fillId="3" borderId="0" xfId="0" applyFont="1" applyFill="1"/>
    <xf numFmtId="2" fontId="10" fillId="3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4" fontId="28" fillId="3" borderId="6" xfId="0" applyNumberFormat="1" applyFont="1" applyFill="1" applyBorder="1" applyAlignment="1">
      <alignment horizontal="center" vertical="center"/>
    </xf>
    <xf numFmtId="2" fontId="28" fillId="3" borderId="5" xfId="0" applyNumberFormat="1" applyFont="1" applyFill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2" fontId="28" fillId="3" borderId="5" xfId="0" applyNumberFormat="1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right" vertical="center" wrapText="1"/>
    </xf>
    <xf numFmtId="0" fontId="29" fillId="3" borderId="5" xfId="0" applyFont="1" applyFill="1" applyBorder="1" applyAlignment="1">
      <alignment horizontal="right" vertical="center" wrapText="1"/>
    </xf>
    <xf numFmtId="0" fontId="30" fillId="3" borderId="5" xfId="0" applyFont="1" applyFill="1" applyBorder="1" applyAlignment="1">
      <alignment horizontal="right"/>
    </xf>
    <xf numFmtId="0" fontId="30" fillId="0" borderId="5" xfId="0" applyFont="1" applyBorder="1" applyAlignment="1">
      <alignment horizontal="right"/>
    </xf>
    <xf numFmtId="164" fontId="5" fillId="3" borderId="11" xfId="1" applyFont="1" applyFill="1" applyBorder="1" applyAlignment="1">
      <alignment horizontal="right" vertical="center" wrapText="1"/>
    </xf>
    <xf numFmtId="164" fontId="12" fillId="3" borderId="11" xfId="1" applyFont="1" applyFill="1" applyBorder="1" applyAlignment="1">
      <alignment horizontal="right" vertical="center" wrapText="1"/>
    </xf>
    <xf numFmtId="0" fontId="31" fillId="0" borderId="5" xfId="0" applyFont="1" applyBorder="1" applyAlignment="1">
      <alignment horizontal="right"/>
    </xf>
    <xf numFmtId="164" fontId="5" fillId="3" borderId="12" xfId="1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wrapText="1"/>
    </xf>
    <xf numFmtId="0" fontId="31" fillId="3" borderId="5" xfId="0" applyFont="1" applyFill="1" applyBorder="1" applyAlignment="1">
      <alignment horizontal="right"/>
    </xf>
    <xf numFmtId="164" fontId="7" fillId="3" borderId="6" xfId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32" fillId="3" borderId="5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tabSelected="1" topLeftCell="A28" workbookViewId="0">
      <selection activeCell="J49" sqref="J49"/>
    </sheetView>
  </sheetViews>
  <sheetFormatPr defaultRowHeight="14.4"/>
  <cols>
    <col min="1" max="1" width="3.88671875" customWidth="1"/>
    <col min="2" max="2" width="40" customWidth="1"/>
    <col min="3" max="3" width="6.44140625" customWidth="1"/>
    <col min="4" max="4" width="9.5546875" customWidth="1"/>
    <col min="5" max="5" width="8.33203125" customWidth="1"/>
    <col min="6" max="6" width="10.109375" customWidth="1"/>
    <col min="7" max="7" width="13.5546875" customWidth="1"/>
  </cols>
  <sheetData>
    <row r="1" spans="1:7">
      <c r="E1" s="162" t="s">
        <v>15</v>
      </c>
      <c r="F1" s="162"/>
    </row>
    <row r="2" spans="1:7">
      <c r="E2" s="162" t="s">
        <v>61</v>
      </c>
      <c r="F2" s="162"/>
      <c r="G2" s="163"/>
    </row>
    <row r="3" spans="1:7">
      <c r="E3" s="162" t="s">
        <v>16</v>
      </c>
      <c r="F3" s="162"/>
      <c r="G3" s="163"/>
    </row>
    <row r="5" spans="1:7">
      <c r="A5" s="162" t="s">
        <v>17</v>
      </c>
      <c r="B5" s="162"/>
      <c r="C5" s="162"/>
      <c r="D5" s="162"/>
      <c r="E5" s="162"/>
      <c r="F5" s="162"/>
    </row>
    <row r="6" spans="1:7">
      <c r="A6" s="162" t="s">
        <v>108</v>
      </c>
      <c r="B6" s="162"/>
      <c r="C6" s="162"/>
      <c r="D6" s="162"/>
      <c r="E6" s="162"/>
      <c r="F6" s="162"/>
    </row>
    <row r="7" spans="1:7" ht="14.25" customHeight="1">
      <c r="A7" s="43"/>
      <c r="B7" s="43"/>
      <c r="C7" s="43"/>
      <c r="D7" s="43"/>
      <c r="E7" s="43"/>
      <c r="F7" s="43"/>
    </row>
    <row r="8" spans="1:7" ht="15.75" customHeight="1">
      <c r="A8" s="1"/>
      <c r="B8" s="2" t="s">
        <v>18</v>
      </c>
      <c r="C8" s="3"/>
      <c r="D8" s="15" t="e">
        <f>#REF!+#REF!</f>
        <v>#REF!</v>
      </c>
      <c r="E8" s="4"/>
      <c r="F8" s="4"/>
      <c r="G8" s="45">
        <v>15.4</v>
      </c>
    </row>
    <row r="9" spans="1:7" ht="13.5" customHeight="1">
      <c r="A9" s="1"/>
      <c r="B9" s="44" t="s">
        <v>48</v>
      </c>
      <c r="C9" s="5"/>
      <c r="D9" s="16"/>
      <c r="E9" s="6"/>
      <c r="F9" s="6"/>
      <c r="G9" s="46">
        <v>5783.3</v>
      </c>
    </row>
    <row r="10" spans="1:7">
      <c r="A10" s="1"/>
      <c r="B10" s="44" t="s">
        <v>19</v>
      </c>
      <c r="C10" s="5"/>
      <c r="D10" s="16"/>
      <c r="E10" s="6"/>
      <c r="F10" s="6"/>
      <c r="G10" s="62">
        <v>1187281.5900000001</v>
      </c>
    </row>
    <row r="11" spans="1:7">
      <c r="A11" s="1"/>
      <c r="B11" s="44" t="s">
        <v>20</v>
      </c>
      <c r="C11" s="5"/>
      <c r="D11" s="16"/>
      <c r="E11" s="6"/>
      <c r="F11" s="6"/>
      <c r="G11" s="62">
        <v>1161826.6100000001</v>
      </c>
    </row>
    <row r="12" spans="1:7">
      <c r="A12" s="1"/>
      <c r="B12" s="44" t="s">
        <v>132</v>
      </c>
      <c r="C12" s="5"/>
      <c r="D12" s="16"/>
      <c r="E12" s="6"/>
      <c r="F12" s="6"/>
      <c r="G12" s="57">
        <v>277598.40000000002</v>
      </c>
    </row>
    <row r="13" spans="1:7" ht="14.25" customHeight="1">
      <c r="A13" s="7"/>
      <c r="B13" s="18" t="s">
        <v>0</v>
      </c>
      <c r="C13" s="4"/>
      <c r="D13" s="17">
        <v>331.7</v>
      </c>
      <c r="E13" s="8"/>
      <c r="F13" s="42"/>
      <c r="G13" s="46">
        <v>532.5</v>
      </c>
    </row>
    <row r="14" spans="1:7" ht="17.25" customHeight="1" thickBot="1">
      <c r="A14" s="7"/>
      <c r="B14" s="13" t="s">
        <v>14</v>
      </c>
      <c r="C14" s="4"/>
      <c r="D14" s="14"/>
      <c r="E14" s="14"/>
      <c r="F14" s="9"/>
      <c r="G14" s="47">
        <v>12</v>
      </c>
    </row>
    <row r="15" spans="1:7" ht="15" customHeight="1">
      <c r="A15" s="165" t="s">
        <v>1</v>
      </c>
      <c r="B15" s="167" t="s">
        <v>2</v>
      </c>
      <c r="C15" s="169" t="s">
        <v>21</v>
      </c>
      <c r="D15" s="164" t="s">
        <v>23</v>
      </c>
      <c r="E15" s="160" t="s">
        <v>22</v>
      </c>
      <c r="F15" s="164" t="s">
        <v>24</v>
      </c>
      <c r="G15" s="48" t="s">
        <v>25</v>
      </c>
    </row>
    <row r="16" spans="1:7">
      <c r="A16" s="166"/>
      <c r="B16" s="168"/>
      <c r="C16" s="160"/>
      <c r="D16" s="164"/>
      <c r="E16" s="161"/>
      <c r="F16" s="164"/>
      <c r="G16" s="48" t="s">
        <v>26</v>
      </c>
    </row>
    <row r="17" spans="1:18" ht="27.6">
      <c r="A17" s="36">
        <v>1</v>
      </c>
      <c r="B17" s="49" t="s">
        <v>3</v>
      </c>
      <c r="C17" s="28"/>
      <c r="D17" s="29"/>
      <c r="E17" s="30"/>
      <c r="F17" s="56"/>
      <c r="G17" s="78"/>
    </row>
    <row r="18" spans="1:18" ht="14.25" customHeight="1">
      <c r="A18" s="37"/>
      <c r="B18" s="54" t="s">
        <v>28</v>
      </c>
      <c r="C18" s="28" t="s">
        <v>27</v>
      </c>
      <c r="D18" s="29">
        <v>5783.3</v>
      </c>
      <c r="E18" s="61">
        <v>2.9</v>
      </c>
      <c r="F18" s="59">
        <v>12</v>
      </c>
      <c r="G18" s="80">
        <v>201258.84</v>
      </c>
    </row>
    <row r="19" spans="1:18" ht="25.5" customHeight="1">
      <c r="A19" s="38" t="s">
        <v>4</v>
      </c>
      <c r="B19" s="50" t="s">
        <v>29</v>
      </c>
      <c r="C19" s="32"/>
      <c r="D19" s="29"/>
      <c r="E19" s="61"/>
      <c r="F19" s="59"/>
      <c r="G19" s="80">
        <v>68145.064400000003</v>
      </c>
    </row>
    <row r="20" spans="1:18" ht="18" customHeight="1">
      <c r="A20" s="38"/>
      <c r="B20" s="55" t="s">
        <v>30</v>
      </c>
      <c r="C20" s="32" t="s">
        <v>46</v>
      </c>
      <c r="D20" s="59">
        <v>258</v>
      </c>
      <c r="E20" s="61">
        <v>7</v>
      </c>
      <c r="F20" s="59">
        <v>12</v>
      </c>
      <c r="G20" s="79">
        <v>21672</v>
      </c>
    </row>
    <row r="21" spans="1:18" ht="18.75" customHeight="1">
      <c r="A21" s="38"/>
      <c r="B21" s="55" t="s">
        <v>31</v>
      </c>
      <c r="C21" s="32" t="s">
        <v>47</v>
      </c>
      <c r="D21" s="75">
        <v>1161826.6100000001</v>
      </c>
      <c r="E21" s="61">
        <v>0.04</v>
      </c>
      <c r="F21" s="60">
        <v>1</v>
      </c>
      <c r="G21" s="79">
        <v>46473.064400000003</v>
      </c>
    </row>
    <row r="22" spans="1:18" ht="18.75" customHeight="1">
      <c r="A22" s="38" t="s">
        <v>5</v>
      </c>
      <c r="B22" s="51" t="s">
        <v>32</v>
      </c>
      <c r="C22" s="58"/>
      <c r="D22" s="29"/>
      <c r="E22" s="61"/>
      <c r="F22" s="60"/>
      <c r="G22" s="80">
        <v>323755.52799999999</v>
      </c>
    </row>
    <row r="23" spans="1:18" ht="16.8" customHeight="1">
      <c r="A23" s="38"/>
      <c r="B23" s="140" t="s">
        <v>109</v>
      </c>
      <c r="C23" s="125" t="s">
        <v>110</v>
      </c>
      <c r="D23" s="61">
        <v>290</v>
      </c>
      <c r="E23" s="131">
        <v>95</v>
      </c>
      <c r="F23" s="60">
        <v>1</v>
      </c>
      <c r="G23" s="79">
        <v>27550</v>
      </c>
      <c r="H23" s="12"/>
      <c r="I23" s="12"/>
      <c r="J23" s="12"/>
      <c r="K23" s="12"/>
      <c r="L23" s="12"/>
      <c r="M23" s="12"/>
      <c r="N23" s="12"/>
      <c r="O23" s="128"/>
      <c r="P23" s="129"/>
      <c r="R23" s="130">
        <f t="shared" ref="R23" si="0">D23*E23</f>
        <v>27550</v>
      </c>
    </row>
    <row r="24" spans="1:18" ht="20.25" customHeight="1">
      <c r="A24" s="38"/>
      <c r="B24" s="141" t="s">
        <v>111</v>
      </c>
      <c r="C24" s="123" t="s">
        <v>104</v>
      </c>
      <c r="D24" s="156">
        <v>1</v>
      </c>
      <c r="E24" s="133">
        <v>3892</v>
      </c>
      <c r="F24" s="60">
        <v>1</v>
      </c>
      <c r="G24" s="79">
        <v>3892</v>
      </c>
    </row>
    <row r="25" spans="1:18" ht="20.25" customHeight="1">
      <c r="A25" s="38"/>
      <c r="B25" s="142" t="s">
        <v>112</v>
      </c>
      <c r="C25" s="119" t="s">
        <v>110</v>
      </c>
      <c r="D25" s="157">
        <v>80</v>
      </c>
      <c r="E25" s="134">
        <v>95</v>
      </c>
      <c r="F25" s="60">
        <v>1</v>
      </c>
      <c r="G25" s="79">
        <v>7600</v>
      </c>
    </row>
    <row r="26" spans="1:18" ht="18" customHeight="1">
      <c r="A26" s="38"/>
      <c r="B26" s="143" t="s">
        <v>114</v>
      </c>
      <c r="C26" s="122" t="s">
        <v>115</v>
      </c>
      <c r="D26" s="158">
        <v>20</v>
      </c>
      <c r="E26" s="135">
        <v>217.30799999999999</v>
      </c>
      <c r="F26" s="60">
        <v>1</v>
      </c>
      <c r="G26" s="79">
        <v>4346.16</v>
      </c>
    </row>
    <row r="27" spans="1:18" ht="24.6" customHeight="1">
      <c r="A27" s="38"/>
      <c r="B27" s="144" t="s">
        <v>116</v>
      </c>
      <c r="C27" s="125" t="s">
        <v>27</v>
      </c>
      <c r="D27" s="61">
        <v>58</v>
      </c>
      <c r="E27" s="131">
        <v>796.36</v>
      </c>
      <c r="F27" s="60">
        <v>1</v>
      </c>
      <c r="G27" s="79">
        <v>46188.88</v>
      </c>
    </row>
    <row r="28" spans="1:18" ht="15.75" customHeight="1">
      <c r="A28" s="38"/>
      <c r="B28" s="145" t="s">
        <v>118</v>
      </c>
      <c r="C28" s="125" t="s">
        <v>110</v>
      </c>
      <c r="D28" s="61">
        <v>14</v>
      </c>
      <c r="E28" s="61">
        <v>790</v>
      </c>
      <c r="F28" s="60">
        <v>1</v>
      </c>
      <c r="G28" s="79">
        <v>11060</v>
      </c>
    </row>
    <row r="29" spans="1:18" ht="15.75" customHeight="1">
      <c r="A29" s="38"/>
      <c r="B29" s="146" t="s">
        <v>119</v>
      </c>
      <c r="C29" s="136" t="s">
        <v>27</v>
      </c>
      <c r="D29" s="136">
        <v>12</v>
      </c>
      <c r="E29" s="137">
        <v>756.36</v>
      </c>
      <c r="F29" s="60">
        <v>1</v>
      </c>
      <c r="G29" s="79">
        <v>9076.32</v>
      </c>
    </row>
    <row r="30" spans="1:18" ht="15.75" customHeight="1">
      <c r="A30" s="38"/>
      <c r="B30" s="147" t="s">
        <v>120</v>
      </c>
      <c r="C30" s="125" t="s">
        <v>110</v>
      </c>
      <c r="D30" s="138">
        <v>15</v>
      </c>
      <c r="E30" s="61">
        <v>700</v>
      </c>
      <c r="F30" s="60">
        <v>1</v>
      </c>
      <c r="G30" s="79">
        <v>10500</v>
      </c>
    </row>
    <row r="31" spans="1:18" ht="15.75" customHeight="1">
      <c r="A31" s="38"/>
      <c r="B31" s="147" t="s">
        <v>121</v>
      </c>
      <c r="C31" s="136" t="s">
        <v>27</v>
      </c>
      <c r="D31" s="138">
        <v>10</v>
      </c>
      <c r="E31" s="61">
        <v>600</v>
      </c>
      <c r="F31" s="60">
        <v>1</v>
      </c>
      <c r="G31" s="79">
        <v>6000</v>
      </c>
    </row>
    <row r="32" spans="1:18" ht="15.75" customHeight="1">
      <c r="A32" s="38"/>
      <c r="B32" s="146" t="s">
        <v>122</v>
      </c>
      <c r="C32" s="136" t="s">
        <v>27</v>
      </c>
      <c r="D32" s="136">
        <v>233</v>
      </c>
      <c r="E32" s="137">
        <v>756.36</v>
      </c>
      <c r="F32" s="60">
        <v>1</v>
      </c>
      <c r="G32" s="79">
        <v>176231.88</v>
      </c>
    </row>
    <row r="33" spans="1:7" ht="15.75" customHeight="1">
      <c r="A33" s="38"/>
      <c r="B33" s="148" t="s">
        <v>123</v>
      </c>
      <c r="C33" s="136" t="s">
        <v>104</v>
      </c>
      <c r="D33" s="136">
        <v>1</v>
      </c>
      <c r="E33" s="137">
        <v>16156.96</v>
      </c>
      <c r="F33" s="60">
        <v>1</v>
      </c>
      <c r="G33" s="79">
        <v>16156.96</v>
      </c>
    </row>
    <row r="34" spans="1:7" ht="15.75" customHeight="1">
      <c r="A34" s="38"/>
      <c r="B34" s="149" t="s">
        <v>124</v>
      </c>
      <c r="C34" s="132" t="s">
        <v>104</v>
      </c>
      <c r="D34" s="132">
        <v>3</v>
      </c>
      <c r="E34" s="139">
        <v>1717.7760000000001</v>
      </c>
      <c r="F34" s="60">
        <v>1</v>
      </c>
      <c r="G34" s="79">
        <v>5153.3280000000004</v>
      </c>
    </row>
    <row r="35" spans="1:7" ht="15.75" customHeight="1">
      <c r="A35" s="38"/>
      <c r="B35" s="154" t="s">
        <v>128</v>
      </c>
      <c r="C35" s="155" t="s">
        <v>104</v>
      </c>
      <c r="D35" s="155">
        <v>1</v>
      </c>
      <c r="E35" s="155">
        <v>16156.96</v>
      </c>
      <c r="F35" s="60">
        <v>1</v>
      </c>
      <c r="G35" s="79">
        <v>16156.96</v>
      </c>
    </row>
    <row r="36" spans="1:7" ht="25.5" customHeight="1">
      <c r="A36" s="38" t="s">
        <v>6</v>
      </c>
      <c r="B36" s="150" t="s">
        <v>37</v>
      </c>
      <c r="C36" s="151"/>
      <c r="D36" s="61"/>
      <c r="E36" s="61"/>
      <c r="F36" s="152"/>
      <c r="G36" s="153">
        <v>204936.11000000002</v>
      </c>
    </row>
    <row r="37" spans="1:7" ht="15.75" customHeight="1">
      <c r="A37" s="39"/>
      <c r="B37" s="53" t="s">
        <v>33</v>
      </c>
      <c r="C37" s="58" t="s">
        <v>49</v>
      </c>
      <c r="D37" s="59">
        <v>1</v>
      </c>
      <c r="E37" s="61" t="s">
        <v>56</v>
      </c>
      <c r="F37" s="59">
        <v>12</v>
      </c>
      <c r="G37" s="79">
        <v>37666.030000000006</v>
      </c>
    </row>
    <row r="38" spans="1:7" ht="15.75" customHeight="1">
      <c r="A38" s="39"/>
      <c r="B38" s="53" t="s">
        <v>34</v>
      </c>
      <c r="C38" s="58" t="s">
        <v>49</v>
      </c>
      <c r="D38" s="59">
        <v>1</v>
      </c>
      <c r="E38" s="61" t="s">
        <v>56</v>
      </c>
      <c r="F38" s="59">
        <v>12</v>
      </c>
      <c r="G38" s="79">
        <v>115213.54000000001</v>
      </c>
    </row>
    <row r="39" spans="1:7" ht="13.5" customHeight="1">
      <c r="A39" s="39"/>
      <c r="B39" s="53" t="s">
        <v>35</v>
      </c>
      <c r="C39" s="58" t="s">
        <v>49</v>
      </c>
      <c r="D39" s="59">
        <v>1</v>
      </c>
      <c r="E39" s="61" t="s">
        <v>56</v>
      </c>
      <c r="F39" s="59">
        <v>12</v>
      </c>
      <c r="G39" s="79">
        <v>30703.39</v>
      </c>
    </row>
    <row r="40" spans="1:7" ht="13.5" customHeight="1">
      <c r="A40" s="39"/>
      <c r="B40" s="53" t="s">
        <v>36</v>
      </c>
      <c r="C40" s="58" t="s">
        <v>49</v>
      </c>
      <c r="D40" s="59">
        <v>1</v>
      </c>
      <c r="E40" s="61" t="s">
        <v>56</v>
      </c>
      <c r="F40" s="59">
        <v>12</v>
      </c>
      <c r="G40" s="79">
        <v>15998.35</v>
      </c>
    </row>
    <row r="41" spans="1:7" ht="15" customHeight="1">
      <c r="A41" s="39"/>
      <c r="B41" s="53" t="s">
        <v>13</v>
      </c>
      <c r="C41" s="58" t="s">
        <v>49</v>
      </c>
      <c r="D41" s="59">
        <v>1</v>
      </c>
      <c r="E41" s="61" t="s">
        <v>56</v>
      </c>
      <c r="F41" s="59">
        <v>12</v>
      </c>
      <c r="G41" s="79">
        <v>5354.7999999999993</v>
      </c>
    </row>
    <row r="42" spans="1:7" ht="18.75" customHeight="1">
      <c r="A42" s="73" t="s">
        <v>8</v>
      </c>
      <c r="B42" s="52" t="s">
        <v>12</v>
      </c>
      <c r="C42" s="58" t="s">
        <v>49</v>
      </c>
      <c r="D42" s="29">
        <v>5783.3</v>
      </c>
      <c r="E42" s="61">
        <v>0.78</v>
      </c>
      <c r="F42" s="59">
        <v>10</v>
      </c>
      <c r="G42" s="80">
        <v>45109.740000000005</v>
      </c>
    </row>
    <row r="43" spans="1:7" ht="18.75" customHeight="1">
      <c r="A43" s="73" t="s">
        <v>129</v>
      </c>
      <c r="B43" s="52" t="s">
        <v>12</v>
      </c>
      <c r="C43" s="58" t="s">
        <v>49</v>
      </c>
      <c r="D43" s="29">
        <v>5783.3</v>
      </c>
      <c r="E43" s="61">
        <v>1</v>
      </c>
      <c r="F43" s="59">
        <v>2</v>
      </c>
      <c r="G43" s="80">
        <v>11566.6</v>
      </c>
    </row>
    <row r="44" spans="1:7" ht="21" customHeight="1">
      <c r="A44" s="73" t="s">
        <v>9</v>
      </c>
      <c r="B44" s="124" t="s">
        <v>125</v>
      </c>
      <c r="C44" s="120" t="s">
        <v>49</v>
      </c>
      <c r="D44" s="29">
        <v>1</v>
      </c>
      <c r="E44" s="61">
        <v>83193.16</v>
      </c>
      <c r="F44" s="60">
        <v>1</v>
      </c>
      <c r="G44" s="80">
        <v>74211.87</v>
      </c>
    </row>
    <row r="45" spans="1:7" ht="21" customHeight="1">
      <c r="A45" s="73"/>
      <c r="B45" s="124" t="s">
        <v>126</v>
      </c>
      <c r="C45" s="120" t="s">
        <v>127</v>
      </c>
      <c r="D45" s="29">
        <v>121</v>
      </c>
      <c r="E45" s="61">
        <v>200</v>
      </c>
      <c r="F45" s="60">
        <v>1</v>
      </c>
      <c r="G45" s="80">
        <v>24200</v>
      </c>
    </row>
    <row r="46" spans="1:7" ht="15" customHeight="1">
      <c r="A46" s="73" t="s">
        <v>52</v>
      </c>
      <c r="B46" s="52" t="s">
        <v>38</v>
      </c>
      <c r="C46" s="120" t="s">
        <v>104</v>
      </c>
      <c r="D46" s="59">
        <v>144</v>
      </c>
      <c r="E46" s="61">
        <v>13.68</v>
      </c>
      <c r="F46" s="60">
        <v>2</v>
      </c>
      <c r="G46" s="121">
        <v>3939.84</v>
      </c>
    </row>
    <row r="47" spans="1:7" ht="15" customHeight="1">
      <c r="A47" s="73"/>
      <c r="B47" s="53" t="s">
        <v>117</v>
      </c>
      <c r="C47" s="120" t="s">
        <v>104</v>
      </c>
      <c r="D47" s="59">
        <v>2</v>
      </c>
      <c r="E47" s="61">
        <v>505.35</v>
      </c>
      <c r="F47" s="60">
        <v>1</v>
      </c>
      <c r="G47" s="121">
        <v>1010.7</v>
      </c>
    </row>
    <row r="48" spans="1:7" ht="15" customHeight="1">
      <c r="A48" s="73" t="s">
        <v>54</v>
      </c>
      <c r="B48" s="64" t="s">
        <v>39</v>
      </c>
      <c r="C48" s="58" t="s">
        <v>49</v>
      </c>
      <c r="D48" s="29">
        <v>5783.3</v>
      </c>
      <c r="E48" s="61">
        <v>0.13</v>
      </c>
      <c r="F48" s="59">
        <v>10</v>
      </c>
      <c r="G48" s="80">
        <v>7518.2900000000009</v>
      </c>
    </row>
    <row r="49" spans="1:7" ht="15" customHeight="1">
      <c r="A49" s="73" t="s">
        <v>130</v>
      </c>
      <c r="B49" s="64" t="s">
        <v>39</v>
      </c>
      <c r="C49" s="58" t="s">
        <v>49</v>
      </c>
      <c r="D49" s="29">
        <v>1689.16</v>
      </c>
      <c r="E49" s="61">
        <v>0.99</v>
      </c>
      <c r="F49" s="59">
        <v>2</v>
      </c>
      <c r="G49" s="80">
        <v>3344.5368000000003</v>
      </c>
    </row>
    <row r="50" spans="1:7" ht="15.75" customHeight="1">
      <c r="A50" s="73" t="s">
        <v>10</v>
      </c>
      <c r="B50" s="52" t="s">
        <v>7</v>
      </c>
      <c r="C50" s="32"/>
      <c r="D50" s="29"/>
      <c r="E50" s="61"/>
      <c r="F50" s="60"/>
      <c r="G50" s="80"/>
    </row>
    <row r="51" spans="1:7" ht="13.5" customHeight="1">
      <c r="A51" s="73"/>
      <c r="B51" s="53" t="s">
        <v>57</v>
      </c>
      <c r="C51" s="32" t="s">
        <v>27</v>
      </c>
      <c r="D51" s="29">
        <v>532.5</v>
      </c>
      <c r="E51" s="61">
        <v>13.03</v>
      </c>
      <c r="F51" s="59">
        <v>12</v>
      </c>
      <c r="G51" s="80">
        <v>83261.7</v>
      </c>
    </row>
    <row r="52" spans="1:7" ht="15" customHeight="1">
      <c r="A52" s="74" t="s">
        <v>11</v>
      </c>
      <c r="B52" s="65" t="s">
        <v>53</v>
      </c>
      <c r="C52" s="28"/>
      <c r="D52" s="29"/>
      <c r="E52" s="61"/>
      <c r="F52" s="60"/>
      <c r="G52" s="80">
        <v>257294</v>
      </c>
    </row>
    <row r="53" spans="1:7" ht="22.5" customHeight="1">
      <c r="A53" s="69"/>
      <c r="B53" s="124" t="s">
        <v>40</v>
      </c>
      <c r="C53" s="28" t="s">
        <v>107</v>
      </c>
      <c r="D53" s="29">
        <v>1503</v>
      </c>
      <c r="E53" s="61">
        <v>6.2</v>
      </c>
      <c r="F53" s="126">
        <v>12</v>
      </c>
      <c r="G53" s="79">
        <v>111823.20000000001</v>
      </c>
    </row>
    <row r="54" spans="1:7" ht="17.25" customHeight="1">
      <c r="A54" s="70"/>
      <c r="B54" s="54" t="s">
        <v>50</v>
      </c>
      <c r="C54" s="32" t="s">
        <v>46</v>
      </c>
      <c r="D54" s="59">
        <v>1</v>
      </c>
      <c r="E54" s="29">
        <v>800</v>
      </c>
      <c r="F54" s="60">
        <v>12</v>
      </c>
      <c r="G54" s="81">
        <v>9600</v>
      </c>
    </row>
    <row r="55" spans="1:7" ht="16.5" customHeight="1">
      <c r="A55" s="70"/>
      <c r="B55" s="54" t="s">
        <v>113</v>
      </c>
      <c r="C55" s="32" t="s">
        <v>101</v>
      </c>
      <c r="D55" s="59">
        <v>2</v>
      </c>
      <c r="E55" s="29">
        <v>3500</v>
      </c>
      <c r="F55" s="60">
        <v>1</v>
      </c>
      <c r="G55" s="79">
        <v>7000</v>
      </c>
    </row>
    <row r="56" spans="1:7" ht="30" customHeight="1">
      <c r="A56" s="70"/>
      <c r="B56" s="54" t="s">
        <v>62</v>
      </c>
      <c r="C56" s="32" t="s">
        <v>27</v>
      </c>
      <c r="D56" s="29">
        <v>3151</v>
      </c>
      <c r="E56" s="29">
        <v>2.6</v>
      </c>
      <c r="F56" s="60">
        <v>8</v>
      </c>
      <c r="G56" s="79">
        <v>65540.800000000003</v>
      </c>
    </row>
    <row r="57" spans="1:7" ht="16.5" customHeight="1">
      <c r="A57" s="70"/>
      <c r="B57" s="54" t="s">
        <v>58</v>
      </c>
      <c r="C57" s="32" t="s">
        <v>27</v>
      </c>
      <c r="D57" s="29">
        <v>1500</v>
      </c>
      <c r="E57" s="29">
        <v>3.6</v>
      </c>
      <c r="F57" s="60">
        <v>3</v>
      </c>
      <c r="G57" s="79">
        <v>16200</v>
      </c>
    </row>
    <row r="58" spans="1:7" ht="16.5" customHeight="1">
      <c r="A58" s="70"/>
      <c r="B58" s="53" t="s">
        <v>131</v>
      </c>
      <c r="C58" s="28" t="s">
        <v>105</v>
      </c>
      <c r="D58" s="29">
        <v>0.3</v>
      </c>
      <c r="E58" s="29">
        <v>3500</v>
      </c>
      <c r="F58" s="60">
        <v>1</v>
      </c>
      <c r="G58" s="79">
        <v>1050</v>
      </c>
    </row>
    <row r="59" spans="1:7" ht="16.5" customHeight="1">
      <c r="A59" s="70"/>
      <c r="B59" s="53" t="s">
        <v>106</v>
      </c>
      <c r="C59" s="28" t="s">
        <v>49</v>
      </c>
      <c r="D59" s="29">
        <v>1</v>
      </c>
      <c r="E59" s="29">
        <v>800</v>
      </c>
      <c r="F59" s="60">
        <v>3</v>
      </c>
      <c r="G59" s="79">
        <v>2400</v>
      </c>
    </row>
    <row r="60" spans="1:7" ht="16.5" customHeight="1">
      <c r="A60" s="70"/>
      <c r="B60" s="53" t="s">
        <v>102</v>
      </c>
      <c r="C60" s="28" t="s">
        <v>103</v>
      </c>
      <c r="D60" s="29">
        <v>24</v>
      </c>
      <c r="E60" s="29">
        <v>1820</v>
      </c>
      <c r="F60" s="60">
        <v>1</v>
      </c>
      <c r="G60" s="79">
        <v>43680</v>
      </c>
    </row>
    <row r="61" spans="1:7" ht="27.75" customHeight="1">
      <c r="A61" s="71"/>
      <c r="B61" s="72" t="s">
        <v>41</v>
      </c>
      <c r="C61" s="33"/>
      <c r="D61" s="33"/>
      <c r="E61" s="33"/>
      <c r="F61" s="33"/>
      <c r="G61" s="66">
        <v>1309552.8192</v>
      </c>
    </row>
    <row r="62" spans="1:7">
      <c r="A62" s="12"/>
      <c r="B62" s="41" t="s">
        <v>43</v>
      </c>
      <c r="C62" s="34" t="s">
        <v>51</v>
      </c>
      <c r="D62" s="63">
        <v>3759.44</v>
      </c>
      <c r="E62" s="63">
        <v>0.81</v>
      </c>
      <c r="F62" s="59">
        <v>12</v>
      </c>
      <c r="G62" s="31">
        <v>56378.05</v>
      </c>
    </row>
    <row r="63" spans="1:7">
      <c r="A63" s="12"/>
      <c r="B63" s="40" t="s">
        <v>42</v>
      </c>
      <c r="C63" s="34"/>
      <c r="D63" s="29">
        <v>289.45999999999998</v>
      </c>
      <c r="E63" s="63">
        <v>7.0000000000000007E-2</v>
      </c>
      <c r="F63" s="59">
        <v>12</v>
      </c>
      <c r="G63" s="31">
        <v>7222.68</v>
      </c>
    </row>
    <row r="64" spans="1:7">
      <c r="A64" s="12"/>
      <c r="B64" s="40" t="s">
        <v>44</v>
      </c>
      <c r="C64" s="34"/>
      <c r="D64" s="29">
        <v>1272.3599999999999</v>
      </c>
      <c r="E64" s="63">
        <v>0.28000000000000003</v>
      </c>
      <c r="F64" s="59">
        <v>12</v>
      </c>
      <c r="G64" s="31">
        <v>21064.41</v>
      </c>
    </row>
    <row r="65" spans="1:7">
      <c r="A65" s="12"/>
      <c r="B65" s="12" t="s">
        <v>55</v>
      </c>
      <c r="C65" s="35"/>
      <c r="D65" s="11"/>
      <c r="E65" s="35"/>
      <c r="F65" s="35"/>
      <c r="G65" s="127">
        <v>1394217.9591999999</v>
      </c>
    </row>
    <row r="66" spans="1:7">
      <c r="A66" s="12"/>
      <c r="B66" s="19" t="s">
        <v>59</v>
      </c>
      <c r="C66" s="35"/>
      <c r="D66" s="11"/>
      <c r="E66" s="35"/>
      <c r="F66" s="35"/>
      <c r="G66" s="30"/>
    </row>
    <row r="67" spans="1:7">
      <c r="B67" s="20" t="s">
        <v>45</v>
      </c>
      <c r="C67" s="21"/>
      <c r="D67" s="21"/>
      <c r="E67" s="22"/>
      <c r="F67" s="23"/>
      <c r="G67" s="75">
        <v>1161826.6100000001</v>
      </c>
    </row>
    <row r="68" spans="1:7">
      <c r="B68" s="159" t="s">
        <v>133</v>
      </c>
      <c r="C68" s="76"/>
      <c r="D68" s="76"/>
      <c r="E68" s="76"/>
      <c r="F68" s="77"/>
      <c r="G68" s="31">
        <v>313681.77</v>
      </c>
    </row>
    <row r="69" spans="1:7">
      <c r="B69" s="24" t="s">
        <v>135</v>
      </c>
      <c r="C69" s="25"/>
      <c r="D69" s="25"/>
      <c r="E69" s="26"/>
      <c r="F69" s="27"/>
      <c r="G69" s="31">
        <v>1394217.96</v>
      </c>
    </row>
    <row r="70" spans="1:7">
      <c r="A70" s="10"/>
      <c r="B70" s="159" t="s">
        <v>134</v>
      </c>
      <c r="C70" s="67"/>
      <c r="D70" s="67"/>
      <c r="E70" s="67"/>
      <c r="F70" s="67"/>
      <c r="G70" s="68">
        <v>546073.11999999988</v>
      </c>
    </row>
    <row r="71" spans="1:7">
      <c r="C71" s="11"/>
      <c r="D71" s="11"/>
      <c r="E71" s="11"/>
      <c r="F71" s="11"/>
    </row>
    <row r="73" spans="1:7">
      <c r="B73" t="s">
        <v>60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6" workbookViewId="0">
      <selection activeCell="C34" sqref="C34"/>
    </sheetView>
  </sheetViews>
  <sheetFormatPr defaultColWidth="9.109375" defaultRowHeight="14.4"/>
  <cols>
    <col min="1" max="1" width="3.44140625" style="118" customWidth="1"/>
    <col min="2" max="2" width="25.6640625" style="118" customWidth="1"/>
    <col min="3" max="3" width="30.109375" style="118" customWidth="1"/>
    <col min="4" max="4" width="10.33203125" style="118" customWidth="1"/>
    <col min="5" max="5" width="8" style="118" customWidth="1"/>
    <col min="6" max="6" width="12" style="118" customWidth="1"/>
    <col min="7" max="7" width="4.44140625" style="118" customWidth="1"/>
    <col min="8" max="9" width="13.33203125" style="118" bestFit="1" customWidth="1"/>
    <col min="10" max="16384" width="9.109375" style="118"/>
  </cols>
  <sheetData>
    <row r="1" spans="1:9" ht="18" customHeight="1">
      <c r="D1" t="s">
        <v>15</v>
      </c>
      <c r="E1"/>
      <c r="F1"/>
    </row>
    <row r="2" spans="1:9" ht="18" customHeight="1">
      <c r="D2" t="s">
        <v>63</v>
      </c>
      <c r="E2"/>
      <c r="F2"/>
    </row>
    <row r="3" spans="1:9" ht="19.5" customHeight="1">
      <c r="D3" t="s">
        <v>64</v>
      </c>
      <c r="E3"/>
      <c r="F3"/>
    </row>
    <row r="4" spans="1:9" ht="29.25" customHeight="1">
      <c r="B4" s="171" t="s">
        <v>136</v>
      </c>
      <c r="C4" s="171"/>
      <c r="D4" s="171"/>
      <c r="E4" s="171"/>
      <c r="F4" s="171"/>
    </row>
    <row r="5" spans="1:9" ht="15.75" customHeight="1">
      <c r="B5" s="171" t="s">
        <v>95</v>
      </c>
      <c r="C5" s="171"/>
      <c r="D5" s="171"/>
      <c r="E5" s="171"/>
      <c r="F5" s="82"/>
    </row>
    <row r="6" spans="1:9" ht="19.5" customHeight="1">
      <c r="B6" s="83" t="s">
        <v>65</v>
      </c>
      <c r="C6" s="83"/>
      <c r="D6" s="84"/>
      <c r="E6" s="85"/>
      <c r="F6" s="85">
        <v>5783.3</v>
      </c>
    </row>
    <row r="7" spans="1:9" ht="12.75" customHeight="1">
      <c r="B7" s="86" t="s">
        <v>66</v>
      </c>
      <c r="C7" s="86"/>
      <c r="D7" s="87"/>
      <c r="E7" s="88"/>
      <c r="F7" s="88">
        <v>15.4</v>
      </c>
      <c r="H7" s="89"/>
      <c r="I7" s="89"/>
    </row>
    <row r="8" spans="1:9" ht="12" customHeight="1">
      <c r="B8" s="83" t="s">
        <v>67</v>
      </c>
      <c r="C8" s="90"/>
      <c r="D8" s="91"/>
      <c r="E8" s="92"/>
      <c r="F8" s="92">
        <v>12</v>
      </c>
    </row>
    <row r="9" spans="1:9" ht="26.25" customHeight="1">
      <c r="A9" s="93" t="s">
        <v>68</v>
      </c>
      <c r="B9" s="93" t="s">
        <v>69</v>
      </c>
      <c r="C9" s="93" t="s">
        <v>70</v>
      </c>
      <c r="D9" s="94" t="s">
        <v>71</v>
      </c>
      <c r="E9" s="94" t="s">
        <v>72</v>
      </c>
      <c r="F9" s="95" t="s">
        <v>96</v>
      </c>
    </row>
    <row r="10" spans="1:9" ht="36.75" customHeight="1">
      <c r="A10" s="93">
        <v>1</v>
      </c>
      <c r="B10" s="95" t="s">
        <v>73</v>
      </c>
      <c r="C10" s="96" t="s">
        <v>74</v>
      </c>
      <c r="D10" s="95" t="s">
        <v>75</v>
      </c>
      <c r="E10" s="97">
        <v>3.08</v>
      </c>
      <c r="F10" s="100">
        <f>E10*F6*F8</f>
        <v>213750.76800000004</v>
      </c>
    </row>
    <row r="11" spans="1:9" ht="36.75" customHeight="1">
      <c r="A11" s="93">
        <v>2</v>
      </c>
      <c r="B11" s="99" t="s">
        <v>76</v>
      </c>
      <c r="C11" s="96" t="s">
        <v>77</v>
      </c>
      <c r="D11" s="95" t="s">
        <v>75</v>
      </c>
      <c r="E11" s="108">
        <v>1.53</v>
      </c>
      <c r="F11" s="100">
        <f>F6*E11*F8</f>
        <v>106181.38800000001</v>
      </c>
    </row>
    <row r="12" spans="1:9" ht="39" customHeight="1">
      <c r="A12" s="93">
        <v>3</v>
      </c>
      <c r="B12" s="96" t="s">
        <v>97</v>
      </c>
      <c r="C12" s="96" t="s">
        <v>80</v>
      </c>
      <c r="D12" s="95" t="s">
        <v>75</v>
      </c>
      <c r="E12" s="101">
        <v>2.5499999999999998</v>
      </c>
      <c r="F12" s="100">
        <f>F6*E12*F8</f>
        <v>176968.97999999998</v>
      </c>
      <c r="G12" s="89"/>
      <c r="H12" s="89"/>
    </row>
    <row r="13" spans="1:9" ht="39.75" customHeight="1">
      <c r="A13" s="93">
        <v>4</v>
      </c>
      <c r="B13" s="96" t="s">
        <v>81</v>
      </c>
      <c r="C13" s="96" t="s">
        <v>82</v>
      </c>
      <c r="D13" s="95" t="s">
        <v>75</v>
      </c>
      <c r="E13" s="101">
        <v>0.82</v>
      </c>
      <c r="F13" s="100">
        <f>E13*F6*F8</f>
        <v>56907.671999999991</v>
      </c>
      <c r="G13" s="89"/>
      <c r="H13" s="89"/>
    </row>
    <row r="14" spans="1:9" ht="46.5" customHeight="1">
      <c r="A14" s="93">
        <v>5</v>
      </c>
      <c r="B14" s="96" t="s">
        <v>83</v>
      </c>
      <c r="C14" s="96" t="s">
        <v>84</v>
      </c>
      <c r="D14" s="95" t="s">
        <v>75</v>
      </c>
      <c r="E14" s="101">
        <v>0.89</v>
      </c>
      <c r="F14" s="100">
        <f>F6*E14*F8</f>
        <v>61765.644000000008</v>
      </c>
      <c r="G14" s="89"/>
      <c r="H14" s="89"/>
    </row>
    <row r="15" spans="1:9" ht="39.75" customHeight="1">
      <c r="A15" s="93">
        <v>6</v>
      </c>
      <c r="B15" s="96" t="s">
        <v>98</v>
      </c>
      <c r="C15" s="96" t="s">
        <v>86</v>
      </c>
      <c r="D15" s="95" t="s">
        <v>75</v>
      </c>
      <c r="E15" s="101">
        <f>2.52</f>
        <v>2.52</v>
      </c>
      <c r="F15" s="100">
        <f>F6*E15*F8</f>
        <v>174886.99200000003</v>
      </c>
      <c r="G15" s="89"/>
      <c r="H15" s="89"/>
    </row>
    <row r="16" spans="1:9" ht="30" customHeight="1">
      <c r="A16" s="93">
        <v>7</v>
      </c>
      <c r="B16" s="96" t="s">
        <v>87</v>
      </c>
      <c r="C16" s="96" t="s">
        <v>88</v>
      </c>
      <c r="D16" s="95" t="s">
        <v>75</v>
      </c>
      <c r="E16" s="101">
        <v>0.17</v>
      </c>
      <c r="F16" s="100">
        <f>F6*E16*F8</f>
        <v>11797.932000000001</v>
      </c>
      <c r="G16" s="89"/>
      <c r="H16" s="89"/>
    </row>
    <row r="17" spans="1:8" ht="20.399999999999999">
      <c r="A17" s="93">
        <v>8</v>
      </c>
      <c r="B17" s="96" t="s">
        <v>99</v>
      </c>
      <c r="C17" s="96" t="s">
        <v>85</v>
      </c>
      <c r="D17" s="95" t="s">
        <v>75</v>
      </c>
      <c r="E17" s="101">
        <v>0.12</v>
      </c>
      <c r="F17" s="100">
        <f>F6*E17*F8</f>
        <v>8327.9519999999993</v>
      </c>
      <c r="G17" s="89"/>
      <c r="H17" s="89"/>
    </row>
    <row r="18" spans="1:8" ht="30.6">
      <c r="A18" s="93">
        <v>9</v>
      </c>
      <c r="B18" s="96" t="s">
        <v>89</v>
      </c>
      <c r="C18" s="96" t="s">
        <v>79</v>
      </c>
      <c r="D18" s="95" t="s">
        <v>75</v>
      </c>
      <c r="E18" s="101">
        <v>1.2</v>
      </c>
      <c r="F18" s="100">
        <f>F6*E18*F8</f>
        <v>83279.520000000004</v>
      </c>
      <c r="G18" s="89"/>
      <c r="H18" s="89"/>
    </row>
    <row r="19" spans="1:8" ht="30.6">
      <c r="A19" s="93">
        <v>10</v>
      </c>
      <c r="B19" s="96" t="s">
        <v>78</v>
      </c>
      <c r="C19" s="96" t="s">
        <v>79</v>
      </c>
      <c r="D19" s="95" t="s">
        <v>75</v>
      </c>
      <c r="E19" s="101">
        <f>2.35+0.17</f>
        <v>2.52</v>
      </c>
      <c r="F19" s="100">
        <f>F6*E19*F8</f>
        <v>174886.99200000003</v>
      </c>
      <c r="G19" s="89"/>
      <c r="H19" s="89"/>
    </row>
    <row r="20" spans="1:8" ht="15" customHeight="1">
      <c r="A20" s="109"/>
      <c r="B20" s="172" t="s">
        <v>137</v>
      </c>
      <c r="C20" s="172"/>
      <c r="D20" s="110"/>
      <c r="E20" s="111">
        <f>SUM(E10:E19)</f>
        <v>15.399999999999999</v>
      </c>
      <c r="F20" s="111">
        <f>SUM(F10:F19)</f>
        <v>1068753.8400000003</v>
      </c>
      <c r="H20" s="89"/>
    </row>
    <row r="21" spans="1:8">
      <c r="A21" s="102">
        <v>11</v>
      </c>
      <c r="B21" s="173" t="s">
        <v>90</v>
      </c>
      <c r="C21" s="173"/>
      <c r="D21" s="95" t="s">
        <v>75</v>
      </c>
      <c r="E21" s="112">
        <v>0.28000000000000003</v>
      </c>
      <c r="F21" s="113">
        <f>E21*F6*F8</f>
        <v>19431.888000000003</v>
      </c>
    </row>
    <row r="22" spans="1:8">
      <c r="A22" s="102">
        <v>12</v>
      </c>
      <c r="B22" s="173" t="s">
        <v>91</v>
      </c>
      <c r="C22" s="173"/>
      <c r="D22" s="95" t="s">
        <v>75</v>
      </c>
      <c r="E22" s="114">
        <v>7.0000000000000007E-2</v>
      </c>
      <c r="F22" s="113">
        <f>E22*F6*F8</f>
        <v>4857.9720000000007</v>
      </c>
    </row>
    <row r="23" spans="1:8">
      <c r="A23" s="102">
        <v>13</v>
      </c>
      <c r="B23" s="173" t="s">
        <v>43</v>
      </c>
      <c r="C23" s="173"/>
      <c r="D23" s="95" t="s">
        <v>75</v>
      </c>
      <c r="E23" s="114">
        <v>0.81</v>
      </c>
      <c r="F23" s="113">
        <f>E23*F6*F8</f>
        <v>56213.676000000007</v>
      </c>
    </row>
    <row r="24" spans="1:8">
      <c r="A24" s="103"/>
      <c r="B24" s="104"/>
      <c r="C24" s="115" t="s">
        <v>92</v>
      </c>
      <c r="D24" s="95" t="s">
        <v>75</v>
      </c>
      <c r="E24" s="98">
        <f>E20+E21+E22+E23</f>
        <v>16.559999999999999</v>
      </c>
      <c r="F24" s="98">
        <f>F20+F21+F22+F23</f>
        <v>1149257.3760000004</v>
      </c>
    </row>
    <row r="25" spans="1:8">
      <c r="A25" s="116"/>
      <c r="B25" s="117" t="s">
        <v>100</v>
      </c>
      <c r="C25" s="105"/>
      <c r="D25" s="106"/>
      <c r="E25" s="116"/>
      <c r="F25" s="116"/>
    </row>
    <row r="26" spans="1:8">
      <c r="B26" s="107" t="s">
        <v>93</v>
      </c>
      <c r="C26" s="170" t="s">
        <v>94</v>
      </c>
      <c r="D26" s="170"/>
      <c r="E26" s="170"/>
      <c r="F26" s="170"/>
    </row>
  </sheetData>
  <mergeCells count="7">
    <mergeCell ref="C26:F26"/>
    <mergeCell ref="B4:F4"/>
    <mergeCell ref="B5:E5"/>
    <mergeCell ref="B20:C20"/>
    <mergeCell ref="B21:C21"/>
    <mergeCell ref="B22:C22"/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2025-02-03T10:05:04Z</dcterms:modified>
</cp:coreProperties>
</file>